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TODOS OS ARQUIVOS\PJKING PLANEJAMENTO DE VIDA\Corretor\Nova pasta\"/>
    </mc:Choice>
  </mc:AlternateContent>
  <xr:revisionPtr revIDLastSave="0" documentId="13_ncr:1_{AF90DC02-2A4D-404F-90ED-9FE03E2E58E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Imoveis x FIIs" sheetId="1" r:id="rId1"/>
  </sheets>
  <definedNames>
    <definedName name="_xlnm.Print_Area" localSheetId="0">'Imoveis x FIIs'!$B$2:$I$32</definedName>
  </definedNames>
  <calcPr calcId="191029"/>
  <extLst>
    <ext uri="GoogleSheetsCustomDataVersion2">
      <go:sheetsCustomData xmlns:go="http://customooxmlschemas.google.com/" r:id="rId5" roundtripDataChecksum="ZPhjb2kY0QB/bf17713iO0lDiIdZCMCciKVWT2SzJ5I="/>
    </ext>
  </extLst>
</workbook>
</file>

<file path=xl/calcChain.xml><?xml version="1.0" encoding="utf-8"?>
<calcChain xmlns="http://schemas.openxmlformats.org/spreadsheetml/2006/main">
  <c r="D7" i="1" l="1"/>
  <c r="D10" i="1"/>
  <c r="D27" i="1" s="1"/>
  <c r="D9" i="1"/>
  <c r="G6" i="1"/>
  <c r="G7" i="1" s="1"/>
  <c r="D11" i="1" l="1"/>
  <c r="G9" i="1"/>
  <c r="G10" i="1" s="1"/>
  <c r="H6" i="1"/>
  <c r="D28" i="1" l="1"/>
  <c r="H7" i="1"/>
  <c r="H9" i="1"/>
  <c r="I6" i="1"/>
  <c r="I9" i="1" s="1"/>
  <c r="I10" i="1" s="1"/>
  <c r="G11" i="1"/>
  <c r="D29" i="1" l="1"/>
  <c r="H10" i="1"/>
  <c r="H11" i="1" s="1"/>
  <c r="I7" i="1"/>
  <c r="I11" i="1"/>
  <c r="D30" i="1" l="1"/>
</calcChain>
</file>

<file path=xl/sharedStrings.xml><?xml version="1.0" encoding="utf-8"?>
<sst xmlns="http://schemas.openxmlformats.org/spreadsheetml/2006/main" count="30" uniqueCount="29">
  <si>
    <t>Imóveis</t>
  </si>
  <si>
    <t>x</t>
  </si>
  <si>
    <t>Preencha apenas os campos em verde</t>
  </si>
  <si>
    <t>Perfil de Investidor</t>
  </si>
  <si>
    <t>Conservador</t>
  </si>
  <si>
    <t>Moderado</t>
  </si>
  <si>
    <t>Arrojado</t>
  </si>
  <si>
    <t>Valor do imóvel</t>
  </si>
  <si>
    <t>Valor Investido</t>
  </si>
  <si>
    <t>Aluguel Bruto (mercado)</t>
  </si>
  <si>
    <t>Renda Mensal Dividendos</t>
  </si>
  <si>
    <t>% do Valor do Imóvel</t>
  </si>
  <si>
    <t>Rentabilida média mensal</t>
  </si>
  <si>
    <t>Aluguel Líquido (após IR)</t>
  </si>
  <si>
    <t>Renda Líquida Anual</t>
  </si>
  <si>
    <t>Imóvel x FIIs</t>
  </si>
  <si>
    <t>Observações</t>
  </si>
  <si>
    <t>Fundos imobiliários - Conservador</t>
  </si>
  <si>
    <t>Fundos imobiliários - Moderado</t>
  </si>
  <si>
    <t>Fundos imobiliários - Arrojado</t>
  </si>
  <si>
    <t>Conheça as oportunidades de invstimento em REAL ESTATE em São Paulo e começe a investir na valorização do patrimônio e depois no aluguel ➔</t>
  </si>
  <si>
    <t>Fundos Imobiliários (rentabilidades médias)</t>
  </si>
  <si>
    <t>Calculadora: aluguel de Imóveis x FIIs</t>
  </si>
  <si>
    <t>Anos</t>
  </si>
  <si>
    <t>Para o cálculo do Imposto de Renda sobre o aluguel recebido, utilizamos a Tabela Regressiva do IR</t>
  </si>
  <si>
    <t>Rentabilidades médias não são garantidas.</t>
  </si>
  <si>
    <t>Fundos Imobiliário são isentos de IR sobre as rentabilidades, sendo que incidirá IR sobre o lucro na venda das cotas</t>
  </si>
  <si>
    <t>Renda Mensal sem IR</t>
  </si>
  <si>
    <t>Renda Anual sem 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</si>
</sst>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[$R$]#,##0.00"/>
  </numFmts>
  <fonts count="15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25"/>
      <color rgb="FFFFFFFF"/>
      <name val="Proxima Nova"/>
    </font>
    <font>
      <sz val="11"/>
      <name val="Calibri"/>
      <family val="2"/>
    </font>
    <font>
      <b/>
      <sz val="18"/>
      <color theme="1"/>
      <name val="Calibri"/>
      <family val="2"/>
    </font>
    <font>
      <sz val="35"/>
      <color theme="1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</font>
    <font>
      <b/>
      <sz val="17"/>
      <color theme="1"/>
      <name val="Calibri"/>
      <family val="2"/>
    </font>
    <font>
      <b/>
      <sz val="12"/>
      <color rgb="FFFFFFFF"/>
      <name val="Proxima Nova"/>
    </font>
    <font>
      <b/>
      <sz val="12"/>
      <color theme="1"/>
      <name val="Proxima Nova"/>
    </font>
    <font>
      <sz val="12"/>
      <color theme="1"/>
      <name val="Proxima Nova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ED8E53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rgb="FFED8E53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ck">
        <color rgb="FF000000"/>
      </right>
      <top/>
      <bottom style="hair">
        <color rgb="FF000000"/>
      </bottom>
      <diagonal/>
    </border>
    <border>
      <left style="thick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ck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ck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thick">
        <color rgb="FF000000"/>
      </right>
      <top style="hair">
        <color rgb="FF000000"/>
      </top>
      <bottom style="thick">
        <color rgb="FF000000"/>
      </bottom>
      <diagonal/>
    </border>
    <border>
      <left style="thick">
        <color rgb="FF70AD47"/>
      </left>
      <right/>
      <top style="thick">
        <color rgb="FF70AD47"/>
      </top>
      <bottom/>
      <diagonal/>
    </border>
    <border>
      <left/>
      <right/>
      <top style="thick">
        <color rgb="FF70AD47"/>
      </top>
      <bottom/>
      <diagonal/>
    </border>
    <border>
      <left/>
      <right style="thick">
        <color rgb="FF70AD47"/>
      </right>
      <top style="thick">
        <color rgb="FF70AD47"/>
      </top>
      <bottom/>
      <diagonal/>
    </border>
    <border>
      <left style="thick">
        <color rgb="FF70AD47"/>
      </left>
      <right/>
      <top/>
      <bottom style="thick">
        <color rgb="FF70AD47"/>
      </bottom>
      <diagonal/>
    </border>
    <border>
      <left/>
      <right/>
      <top/>
      <bottom style="thick">
        <color rgb="FF70AD47"/>
      </bottom>
      <diagonal/>
    </border>
    <border>
      <left/>
      <right style="thick">
        <color rgb="FF70AD47"/>
      </right>
      <top/>
      <bottom style="thick">
        <color rgb="FF70AD47"/>
      </bottom>
      <diagonal/>
    </border>
    <border>
      <left style="thick">
        <color indexed="64"/>
      </left>
      <right/>
      <top style="thick">
        <color indexed="64"/>
      </top>
      <bottom style="thick">
        <color rgb="FF000000"/>
      </bottom>
      <diagonal/>
    </border>
    <border>
      <left/>
      <right style="thick">
        <color indexed="64"/>
      </right>
      <top style="thick">
        <color indexed="64"/>
      </top>
      <bottom style="thick">
        <color rgb="FF000000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ck">
        <color indexed="64"/>
      </right>
      <top style="hair">
        <color rgb="FF000000"/>
      </top>
      <bottom style="hair">
        <color rgb="FF000000"/>
      </bottom>
      <diagonal/>
    </border>
    <border>
      <left style="thick">
        <color indexed="64"/>
      </left>
      <right style="hair">
        <color rgb="FF000000"/>
      </right>
      <top style="hair">
        <color rgb="FF000000"/>
      </top>
      <bottom style="thick">
        <color indexed="64"/>
      </bottom>
      <diagonal/>
    </border>
    <border>
      <left style="hair">
        <color rgb="FF000000"/>
      </left>
      <right style="thick">
        <color indexed="64"/>
      </right>
      <top style="hair">
        <color rgb="FF000000"/>
      </top>
      <bottom style="thick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43" fontId="14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11" fillId="3" borderId="9" xfId="0" applyFont="1" applyFill="1" applyBorder="1"/>
    <xf numFmtId="0" fontId="12" fillId="0" borderId="0" xfId="0" applyFont="1"/>
    <xf numFmtId="0" fontId="11" fillId="0" borderId="0" xfId="0" applyFont="1"/>
    <xf numFmtId="164" fontId="1" fillId="0" borderId="0" xfId="0" applyNumberFormat="1" applyFont="1"/>
    <xf numFmtId="0" fontId="13" fillId="0" borderId="2" xfId="1" applyBorder="1"/>
    <xf numFmtId="0" fontId="9" fillId="6" borderId="9" xfId="0" applyFont="1" applyFill="1" applyBorder="1" applyAlignment="1">
      <alignment horizontal="left" vertical="center"/>
    </xf>
    <xf numFmtId="0" fontId="9" fillId="6" borderId="9" xfId="0" applyFont="1" applyFill="1" applyBorder="1" applyAlignment="1">
      <alignment vertical="center"/>
    </xf>
    <xf numFmtId="0" fontId="9" fillId="6" borderId="12" xfId="0" applyFont="1" applyFill="1" applyBorder="1" applyAlignment="1">
      <alignment horizontal="left" vertical="center"/>
    </xf>
    <xf numFmtId="10" fontId="9" fillId="6" borderId="13" xfId="0" applyNumberFormat="1" applyFont="1" applyFill="1" applyBorder="1" applyAlignment="1">
      <alignment horizontal="center" vertical="center"/>
    </xf>
    <xf numFmtId="10" fontId="9" fillId="6" borderId="14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5" fillId="0" borderId="0" xfId="0" applyFont="1" applyAlignment="1">
      <alignment horizontal="center" vertic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3" fillId="0" borderId="5" xfId="0" applyFont="1" applyBorder="1"/>
    <xf numFmtId="0" fontId="4" fillId="0" borderId="21" xfId="0" applyFont="1" applyBorder="1" applyAlignment="1">
      <alignment horizontal="center" vertical="center"/>
    </xf>
    <xf numFmtId="0" fontId="3" fillId="0" borderId="22" xfId="0" applyFont="1" applyBorder="1"/>
    <xf numFmtId="0" fontId="7" fillId="0" borderId="23" xfId="0" applyFont="1" applyBorder="1" applyAlignment="1">
      <alignment horizontal="center" vertical="center"/>
    </xf>
    <xf numFmtId="0" fontId="3" fillId="0" borderId="24" xfId="0" applyFont="1" applyBorder="1"/>
    <xf numFmtId="0" fontId="9" fillId="6" borderId="25" xfId="0" applyFont="1" applyFill="1" applyBorder="1" applyAlignment="1">
      <alignment horizontal="left" vertical="center"/>
    </xf>
    <xf numFmtId="0" fontId="11" fillId="0" borderId="25" xfId="0" applyFont="1" applyBorder="1"/>
    <xf numFmtId="0" fontId="11" fillId="0" borderId="27" xfId="0" applyFont="1" applyBorder="1"/>
    <xf numFmtId="164" fontId="10" fillId="2" borderId="26" xfId="0" applyNumberFormat="1" applyFont="1" applyFill="1" applyBorder="1" applyAlignment="1" applyProtection="1">
      <alignment horizontal="center" vertical="center"/>
      <protection locked="0"/>
    </xf>
    <xf numFmtId="10" fontId="11" fillId="0" borderId="26" xfId="0" applyNumberFormat="1" applyFont="1" applyBorder="1" applyAlignment="1">
      <alignment horizontal="center" vertical="center"/>
    </xf>
    <xf numFmtId="164" fontId="11" fillId="0" borderId="26" xfId="0" applyNumberFormat="1" applyFont="1" applyBorder="1" applyAlignment="1">
      <alignment horizontal="center" vertical="center"/>
    </xf>
    <xf numFmtId="164" fontId="11" fillId="0" borderId="28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11" fillId="3" borderId="11" xfId="0" applyNumberFormat="1" applyFont="1" applyFill="1" applyBorder="1" applyAlignment="1">
      <alignment horizontal="center" vertical="center"/>
    </xf>
    <xf numFmtId="164" fontId="11" fillId="3" borderId="10" xfId="0" applyNumberFormat="1" applyFont="1" applyFill="1" applyBorder="1" applyAlignment="1">
      <alignment horizontal="center" vertical="center"/>
    </xf>
    <xf numFmtId="10" fontId="10" fillId="3" borderId="11" xfId="0" applyNumberFormat="1" applyFont="1" applyFill="1" applyBorder="1" applyAlignment="1">
      <alignment horizontal="center" vertical="center"/>
    </xf>
    <xf numFmtId="10" fontId="10" fillId="3" borderId="10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3" fillId="4" borderId="15" xfId="1" applyFill="1" applyBorder="1" applyAlignment="1">
      <alignment horizontal="center" vertical="center" wrapText="1"/>
    </xf>
    <xf numFmtId="0" fontId="13" fillId="5" borderId="16" xfId="1" applyFill="1" applyBorder="1"/>
    <xf numFmtId="0" fontId="13" fillId="5" borderId="17" xfId="1" applyFill="1" applyBorder="1"/>
    <xf numFmtId="0" fontId="13" fillId="5" borderId="18" xfId="1" applyFill="1" applyBorder="1"/>
    <xf numFmtId="0" fontId="13" fillId="5" borderId="19" xfId="1" applyFill="1" applyBorder="1"/>
    <xf numFmtId="0" fontId="13" fillId="5" borderId="20" xfId="1" applyFill="1" applyBorder="1"/>
    <xf numFmtId="3" fontId="10" fillId="2" borderId="26" xfId="2" applyNumberFormat="1" applyFont="1" applyFill="1" applyBorder="1" applyAlignment="1" applyProtection="1">
      <alignment horizontal="center" vertical="center"/>
      <protection locked="0"/>
    </xf>
  </cellXfs>
  <cellStyles count="3">
    <cellStyle name="Hiperlink" xfId="1" builtinId="8"/>
    <cellStyle name="Normal" xfId="0" builtinId="0"/>
    <cellStyle name="Vírgula" xfId="2" builtinId="3"/>
  </cellStyles>
  <dxfs count="15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outline="0">
        <right style="hair">
          <color rgb="FF000000"/>
        </right>
      </border>
    </dxf>
    <dxf>
      <alignment horizontal="center" vertical="center" textRotation="0" wrapText="0" indent="0" justifyLastLine="0" shrinkToFit="0" readingOrder="0"/>
      <border outline="0">
        <right style="hair">
          <color rgb="FF000000"/>
        </right>
      </border>
    </dxf>
    <dxf>
      <border outline="0">
        <right style="hair">
          <color rgb="FF000000"/>
        </right>
      </border>
    </dxf>
    <dxf>
      <fill>
        <patternFill patternType="solid">
          <fgColor rgb="FFED8E53"/>
          <bgColor theme="9" tint="-0.249977111117893"/>
        </patternFill>
      </fill>
    </dxf>
    <dxf>
      <fill>
        <patternFill patternType="solid">
          <fgColor rgb="FFED8E53"/>
          <bgColor theme="9" tint="-0.249977111117893"/>
        </patternFill>
      </fill>
    </dxf>
    <dxf>
      <fill>
        <patternFill patternType="solid">
          <fgColor rgb="FFED8E53"/>
          <bgColor theme="9" tint="-0.249977111117893"/>
        </patternFill>
      </fill>
    </dxf>
    <dxf>
      <fill>
        <patternFill patternType="solid">
          <fgColor rgb="FFED8E53"/>
          <bgColor theme="9" tint="-0.249977111117893"/>
        </patternFill>
      </fill>
    </dxf>
    <dxf>
      <fill>
        <patternFill patternType="solid">
          <fgColor rgb="FFED8E53"/>
          <bgColor theme="9" tint="-0.249977111117893"/>
        </patternFill>
      </fill>
    </dxf>
    <dxf>
      <fill>
        <patternFill patternType="solid">
          <fgColor rgb="FFED8E53"/>
          <bgColor theme="9" tint="-0.249977111117893"/>
        </patternFill>
      </fill>
    </dxf>
    <dxf>
      <fill>
        <patternFill patternType="solid">
          <fgColor rgb="FFED8E53"/>
          <bgColor theme="9" tint="-0.24997711111789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</dxfs>
  <tableStyles count="2">
    <tableStyle name="Imoveis x FIIs-style" pivot="0" count="2" xr9:uid="{00000000-0011-0000-FFFF-FFFF00000000}">
      <tableStyleElement type="firstRowStripe" dxfId="14"/>
      <tableStyleElement type="secondRowStripe" dxfId="13"/>
    </tableStyle>
    <tableStyle name="Imoveis x FIIs-style 2" pivot="0" count="2" xr9:uid="{00000000-0011-0000-FFFF-FFFF01000000}"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B4B-423C-B4A0-B23BAF17637C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B4B-423C-B4A0-B23BAF17637C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B4B-423C-B4A0-B23BAF1763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'Imoveis x FIIs'!$C$27:$C$30</c:f>
              <c:strCache>
                <c:ptCount val="4"/>
                <c:pt idx="0">
                  <c:v>Imóveis</c:v>
                </c:pt>
                <c:pt idx="1">
                  <c:v>Fundos imobiliários - Conservador</c:v>
                </c:pt>
                <c:pt idx="2">
                  <c:v>Fundos imobiliários - Moderado</c:v>
                </c:pt>
                <c:pt idx="3">
                  <c:v>Fundos imobiliários - Arrojado</c:v>
                </c:pt>
              </c:strCache>
            </c:strRef>
          </c:cat>
          <c:val>
            <c:numRef>
              <c:f>'Imoveis x FIIs'!$D$27:$D$30</c:f>
              <c:numCache>
                <c:formatCode>[$R$]#,##0.00</c:formatCode>
                <c:ptCount val="4"/>
                <c:pt idx="0">
                  <c:v>3625</c:v>
                </c:pt>
                <c:pt idx="1">
                  <c:v>2400</c:v>
                </c:pt>
                <c:pt idx="2">
                  <c:v>3200</c:v>
                </c:pt>
                <c:pt idx="3">
                  <c:v>3599.9999999999995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CB4B-423C-B4A0-B23BAF176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9987888"/>
        <c:axId val="425106303"/>
      </c:barChart>
      <c:catAx>
        <c:axId val="1869987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425106303"/>
        <c:crosses val="autoZero"/>
        <c:auto val="1"/>
        <c:lblAlgn val="ctr"/>
        <c:lblOffset val="100"/>
        <c:noMultiLvlLbl val="1"/>
      </c:catAx>
      <c:valAx>
        <c:axId val="42510630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[$R$]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86998788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19</xdr:row>
      <xdr:rowOff>76200</xdr:rowOff>
    </xdr:from>
    <xdr:ext cx="10258425" cy="3533775"/>
    <xdr:graphicFrame macro="">
      <xdr:nvGraphicFramePr>
        <xdr:cNvPr id="705127395" name="Chart 1" title="Gráfico">
          <a:extLst>
            <a:ext uri="{FF2B5EF4-FFF2-40B4-BE49-F238E27FC236}">
              <a16:creationId xmlns:a16="http://schemas.microsoft.com/office/drawing/2014/main" id="{00000000-0008-0000-0000-0000E36307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F6:I9" headerRowCount="0">
  <tableColumns count="4">
    <tableColumn id="1" xr3:uid="{00000000-0010-0000-0000-000001000000}" name="Column1" dataDxfId="3"/>
    <tableColumn id="2" xr3:uid="{00000000-0010-0000-0000-000002000000}" name="Column2" dataDxfId="2"/>
    <tableColumn id="3" xr3:uid="{00000000-0010-0000-0000-000003000000}" name="Column3" dataDxfId="1"/>
    <tableColumn id="4" xr3:uid="{00000000-0010-0000-0000-000004000000}" name="Column4" dataDxfId="0"/>
  </tableColumns>
  <tableStyleInfo name="Imoveis x FII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F11:I11" headerRowCount="0" headerRowDxfId="10" dataDxfId="9" totalsRowDxfId="8">
  <tableColumns count="4">
    <tableColumn id="1" xr3:uid="{00000000-0010-0000-0100-000001000000}" name="Column1" dataDxfId="7"/>
    <tableColumn id="2" xr3:uid="{00000000-0010-0000-0100-000002000000}" name="Column2" dataDxfId="6"/>
    <tableColumn id="3" xr3:uid="{00000000-0010-0000-0100-000003000000}" name="Column3" dataDxfId="5"/>
    <tableColumn id="4" xr3:uid="{00000000-0010-0000-0100-000004000000}" name="Column4" dataDxfId="4"/>
  </tableColumns>
  <tableStyleInfo name="Imoveis x FIIs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nerealtor.com.br/list-map/" TargetMode="External"/><Relationship Id="rId1" Type="http://schemas.openxmlformats.org/officeDocument/2006/relationships/hyperlink" Target="https://conta.eqi.com.br/?campaignId=701TW000006QMccYAG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01"/>
  <sheetViews>
    <sheetView showGridLines="0" tabSelected="1" zoomScaleNormal="100" workbookViewId="0">
      <selection activeCell="J9" sqref="J9"/>
    </sheetView>
  </sheetViews>
  <sheetFormatPr defaultColWidth="14.42578125" defaultRowHeight="15" customHeight="1"/>
  <cols>
    <col min="1" max="1" width="0.7109375" customWidth="1"/>
    <col min="2" max="2" width="6.140625" customWidth="1"/>
    <col min="3" max="3" width="28.140625" customWidth="1"/>
    <col min="4" max="4" width="22" customWidth="1"/>
    <col min="5" max="5" width="10.140625" customWidth="1"/>
    <col min="6" max="6" width="34.28515625" customWidth="1"/>
    <col min="7" max="7" width="18.5703125" customWidth="1"/>
    <col min="8" max="9" width="18.85546875" customWidth="1"/>
    <col min="10" max="18" width="8.7109375" customWidth="1"/>
  </cols>
  <sheetData>
    <row r="1" spans="1:18" ht="10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47.25" customHeight="1">
      <c r="A2" s="1"/>
      <c r="B2" s="14" t="s">
        <v>22</v>
      </c>
      <c r="C2" s="14"/>
      <c r="D2" s="14"/>
      <c r="E2" s="14"/>
      <c r="F2" s="14"/>
      <c r="G2" s="14"/>
      <c r="H2" s="14"/>
      <c r="I2" s="14"/>
      <c r="J2" s="1"/>
      <c r="K2" s="1"/>
      <c r="L2" s="1"/>
      <c r="M2" s="1"/>
      <c r="N2" s="1"/>
      <c r="O2" s="1"/>
      <c r="P2" s="1"/>
      <c r="Q2" s="1"/>
      <c r="R2" s="1"/>
    </row>
    <row r="3" spans="1:18" ht="23.25" customHeight="1" thickBot="1">
      <c r="A3" s="1"/>
      <c r="B3" s="1"/>
      <c r="C3" s="1"/>
      <c r="D3" s="1"/>
      <c r="E3" s="1"/>
      <c r="F3" s="1"/>
      <c r="G3" s="2"/>
      <c r="H3" s="2"/>
      <c r="I3" s="2"/>
      <c r="J3" s="1"/>
      <c r="K3" s="1"/>
      <c r="L3" s="1"/>
      <c r="M3" s="1"/>
      <c r="N3" s="1"/>
      <c r="O3" s="1"/>
      <c r="P3" s="1"/>
      <c r="Q3" s="1"/>
      <c r="R3" s="1"/>
    </row>
    <row r="4" spans="1:18" ht="23.25" customHeight="1" thickTop="1" thickBot="1">
      <c r="A4" s="1"/>
      <c r="B4" s="1"/>
      <c r="C4" s="20" t="s">
        <v>0</v>
      </c>
      <c r="D4" s="21"/>
      <c r="E4" s="16" t="s">
        <v>1</v>
      </c>
      <c r="F4" s="18" t="s">
        <v>21</v>
      </c>
      <c r="G4" s="19"/>
      <c r="H4" s="19"/>
      <c r="I4" s="15"/>
      <c r="J4" s="1"/>
      <c r="K4" s="1"/>
      <c r="L4" s="1"/>
      <c r="M4" s="1"/>
      <c r="N4" s="1"/>
      <c r="O4" s="1"/>
      <c r="P4" s="1"/>
      <c r="Q4" s="1"/>
      <c r="R4" s="1"/>
    </row>
    <row r="5" spans="1:18" ht="23.25" customHeight="1" thickTop="1">
      <c r="A5" s="1"/>
      <c r="B5" s="3"/>
      <c r="C5" s="22" t="s">
        <v>2</v>
      </c>
      <c r="D5" s="23"/>
      <c r="E5" s="17"/>
      <c r="F5" s="37" t="s">
        <v>3</v>
      </c>
      <c r="G5" s="38" t="s">
        <v>4</v>
      </c>
      <c r="H5" s="38" t="s">
        <v>5</v>
      </c>
      <c r="I5" s="39" t="s">
        <v>6</v>
      </c>
      <c r="J5" s="1"/>
      <c r="K5" s="1"/>
      <c r="L5" s="1"/>
      <c r="M5" s="1"/>
      <c r="N5" s="1"/>
      <c r="O5" s="1"/>
      <c r="P5" s="1"/>
      <c r="Q5" s="1"/>
      <c r="R5" s="1"/>
    </row>
    <row r="6" spans="1:18" ht="23.25" customHeight="1">
      <c r="A6" s="1"/>
      <c r="B6" s="3"/>
      <c r="C6" s="24" t="s">
        <v>7</v>
      </c>
      <c r="D6" s="27">
        <v>400000</v>
      </c>
      <c r="E6" s="17"/>
      <c r="F6" s="10" t="s">
        <v>8</v>
      </c>
      <c r="G6" s="31">
        <f>D6</f>
        <v>400000</v>
      </c>
      <c r="H6" s="31">
        <f t="shared" ref="H6:I6" si="0">G6</f>
        <v>400000</v>
      </c>
      <c r="I6" s="32">
        <f t="shared" si="0"/>
        <v>400000</v>
      </c>
      <c r="J6" s="1"/>
      <c r="K6" s="1"/>
      <c r="L6" s="1"/>
      <c r="M6" s="1"/>
      <c r="N6" s="1"/>
      <c r="O6" s="1"/>
      <c r="P6" s="1"/>
      <c r="Q6" s="1"/>
      <c r="R6" s="1"/>
    </row>
    <row r="7" spans="1:18" ht="23.25" customHeight="1">
      <c r="A7" s="1"/>
      <c r="B7" s="3"/>
      <c r="C7" s="24" t="s">
        <v>9</v>
      </c>
      <c r="D7" s="27">
        <f>500*10</f>
        <v>5000</v>
      </c>
      <c r="E7" s="17"/>
      <c r="F7" s="10" t="s">
        <v>10</v>
      </c>
      <c r="G7" s="33">
        <f t="shared" ref="G7:I7" si="1">G6*G8</f>
        <v>2400</v>
      </c>
      <c r="H7" s="33">
        <f t="shared" si="1"/>
        <v>3200</v>
      </c>
      <c r="I7" s="34">
        <f t="shared" si="1"/>
        <v>3599.9999999999995</v>
      </c>
      <c r="J7" s="1"/>
      <c r="K7" s="1"/>
      <c r="L7" s="1"/>
      <c r="M7" s="1"/>
      <c r="N7" s="1"/>
      <c r="O7" s="1"/>
      <c r="P7" s="1"/>
      <c r="Q7" s="1"/>
      <c r="R7" s="1"/>
    </row>
    <row r="8" spans="1:18" ht="23.25" customHeight="1">
      <c r="A8" s="1"/>
      <c r="B8" s="3"/>
      <c r="C8" s="24" t="s">
        <v>23</v>
      </c>
      <c r="D8" s="46">
        <v>1</v>
      </c>
      <c r="E8" s="17"/>
      <c r="F8" s="9" t="s">
        <v>12</v>
      </c>
      <c r="G8" s="35">
        <v>6.0000000000000001E-3</v>
      </c>
      <c r="H8" s="35">
        <v>8.0000000000000002E-3</v>
      </c>
      <c r="I8" s="36">
        <v>8.9999999999999993E-3</v>
      </c>
      <c r="J8" s="1"/>
      <c r="K8" s="1"/>
      <c r="L8" s="1"/>
      <c r="M8" s="1"/>
      <c r="N8" s="1"/>
      <c r="O8" s="1"/>
      <c r="P8" s="1"/>
      <c r="Q8" s="1"/>
      <c r="R8" s="1"/>
    </row>
    <row r="9" spans="1:18" ht="23.25" customHeight="1">
      <c r="A9" s="1"/>
      <c r="B9" s="3"/>
      <c r="C9" s="25" t="s">
        <v>11</v>
      </c>
      <c r="D9" s="28">
        <f>+D7/D6</f>
        <v>1.2500000000000001E-2</v>
      </c>
      <c r="E9" s="17"/>
      <c r="F9" s="4" t="s">
        <v>27</v>
      </c>
      <c r="G9" s="33">
        <f>+G6*G8</f>
        <v>2400</v>
      </c>
      <c r="H9" s="33">
        <f t="shared" ref="H9:I9" si="2">+H6*H8</f>
        <v>3200</v>
      </c>
      <c r="I9" s="34">
        <f t="shared" si="2"/>
        <v>3599.9999999999995</v>
      </c>
      <c r="J9" s="1"/>
      <c r="K9" s="1"/>
      <c r="L9" s="1"/>
      <c r="M9" s="1"/>
      <c r="N9" s="1"/>
      <c r="O9" s="1"/>
      <c r="P9" s="1"/>
      <c r="Q9" s="1"/>
      <c r="R9" s="1"/>
    </row>
    <row r="10" spans="1:18" ht="23.25" customHeight="1">
      <c r="A10" s="1"/>
      <c r="B10" s="3"/>
      <c r="C10" s="25" t="s">
        <v>13</v>
      </c>
      <c r="D10" s="29">
        <f>(IF($D$7&lt;2112,$D$7,IF(AND($D$7&gt;=2122.01,$D$7&lt;2826.65),$D$7*0.925,IF(AND($D$7&gt;=2826.66,$D$7&lt;3751.05),$D$7*0.85,IF(AND($D$7&gt;=3751.06,$D$7&lt;4664.68),$D$7*0.775,$D$7*0.725)))))</f>
        <v>3625</v>
      </c>
      <c r="E10" s="17"/>
      <c r="F10" s="4" t="s">
        <v>28</v>
      </c>
      <c r="G10" s="33">
        <f>G9*12*$D$8</f>
        <v>28800</v>
      </c>
      <c r="H10" s="33">
        <f t="shared" ref="H10:I10" si="3">H9*12*$D$8</f>
        <v>38400</v>
      </c>
      <c r="I10" s="34">
        <f t="shared" si="3"/>
        <v>43199.999999999993</v>
      </c>
      <c r="J10" s="1"/>
      <c r="K10" s="1"/>
      <c r="L10" s="1"/>
      <c r="M10" s="1"/>
      <c r="N10" s="1"/>
      <c r="O10" s="1"/>
      <c r="P10" s="1"/>
      <c r="Q10" s="1"/>
      <c r="R10" s="1"/>
    </row>
    <row r="11" spans="1:18" ht="23.25" customHeight="1" thickBot="1">
      <c r="A11" s="1"/>
      <c r="B11" s="3"/>
      <c r="C11" s="26" t="s">
        <v>14</v>
      </c>
      <c r="D11" s="30">
        <f>D10*12*$D$8</f>
        <v>43500</v>
      </c>
      <c r="E11" s="17"/>
      <c r="F11" s="11" t="s">
        <v>15</v>
      </c>
      <c r="G11" s="12">
        <f>(G10-D$11)/D$11</f>
        <v>-0.33793103448275863</v>
      </c>
      <c r="H11" s="12">
        <f>(H10-D$11)/D$11</f>
        <v>-0.11724137931034483</v>
      </c>
      <c r="I11" s="13">
        <f>(I10-D$11)/D$11</f>
        <v>-6.8965517241380983E-3</v>
      </c>
      <c r="J11" s="1"/>
      <c r="K11" s="1"/>
      <c r="L11" s="1"/>
      <c r="M11" s="1"/>
      <c r="N11" s="1"/>
      <c r="O11" s="1"/>
      <c r="P11" s="1"/>
      <c r="Q11" s="1"/>
      <c r="R11" s="1"/>
    </row>
    <row r="12" spans="1:18" ht="13.5" customHeight="1" thickTop="1">
      <c r="A12" s="1"/>
      <c r="B12" s="3"/>
      <c r="C12" s="5" t="s">
        <v>16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3.5" customHeight="1">
      <c r="A13" s="1"/>
      <c r="B13" s="3"/>
      <c r="C13" s="6" t="s">
        <v>24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3.5" customHeight="1">
      <c r="A14" s="1"/>
      <c r="B14" s="3"/>
      <c r="C14" s="6" t="s">
        <v>26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3.5" customHeight="1">
      <c r="A15" s="1"/>
      <c r="B15" s="3"/>
      <c r="C15" s="6" t="s">
        <v>25</v>
      </c>
      <c r="D15" s="1"/>
      <c r="E15" s="1"/>
      <c r="F15" s="1"/>
      <c r="G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23.25" customHeight="1" thickBot="1">
      <c r="A16" s="1"/>
      <c r="B16" s="3"/>
      <c r="D16" s="1"/>
      <c r="E16" s="1"/>
      <c r="F16" s="1"/>
      <c r="G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23.25" customHeight="1" thickTop="1">
      <c r="A17" s="1"/>
      <c r="B17" s="3"/>
      <c r="C17" s="40" t="s">
        <v>20</v>
      </c>
      <c r="D17" s="41"/>
      <c r="E17" s="41"/>
      <c r="F17" s="41"/>
      <c r="G17" s="42"/>
      <c r="H17" s="8"/>
      <c r="I17" s="8"/>
      <c r="J17" s="1"/>
      <c r="K17" s="1"/>
      <c r="L17" s="1"/>
      <c r="M17" s="1"/>
      <c r="N17" s="1"/>
      <c r="O17" s="1"/>
      <c r="P17" s="1"/>
      <c r="Q17" s="1"/>
      <c r="R17" s="1"/>
    </row>
    <row r="18" spans="1:18" ht="23.25" customHeight="1" thickBot="1">
      <c r="A18" s="1"/>
      <c r="B18" s="3"/>
      <c r="C18" s="43"/>
      <c r="D18" s="44"/>
      <c r="E18" s="44"/>
      <c r="F18" s="44"/>
      <c r="G18" s="45"/>
      <c r="H18" s="8"/>
      <c r="I18" s="8"/>
      <c r="J18" s="1"/>
      <c r="K18" s="1"/>
      <c r="L18" s="1"/>
      <c r="M18" s="1"/>
      <c r="N18" s="1"/>
      <c r="O18" s="1"/>
      <c r="P18" s="1"/>
      <c r="Q18" s="1"/>
      <c r="R18" s="1"/>
    </row>
    <row r="19" spans="1:18" ht="23.25" customHeight="1" thickTop="1">
      <c r="A19" s="1"/>
      <c r="B19" s="3"/>
      <c r="C19" s="6"/>
      <c r="D19" s="1"/>
      <c r="E19" s="1"/>
      <c r="F19" s="1"/>
      <c r="G19" s="1"/>
      <c r="H19" s="8"/>
      <c r="I19" s="8"/>
      <c r="J19" s="1"/>
      <c r="K19" s="1"/>
      <c r="L19" s="1"/>
      <c r="M19" s="1"/>
      <c r="N19" s="1"/>
      <c r="O19" s="1"/>
      <c r="P19" s="1"/>
      <c r="Q19" s="1"/>
      <c r="R19" s="1"/>
    </row>
    <row r="20" spans="1:18" ht="23.25" customHeight="1">
      <c r="A20" s="1"/>
      <c r="B20" s="3"/>
      <c r="C20" s="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23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23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23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23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23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23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23.25" customHeight="1">
      <c r="A27" s="1"/>
      <c r="B27" s="1"/>
      <c r="C27" s="1" t="s">
        <v>0</v>
      </c>
      <c r="D27" s="7">
        <f>D10</f>
        <v>3625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23.25" customHeight="1">
      <c r="A28" s="1"/>
      <c r="B28" s="1"/>
      <c r="C28" s="1" t="s">
        <v>17</v>
      </c>
      <c r="D28" s="7">
        <f>G9</f>
        <v>2400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23.25" customHeight="1">
      <c r="A29" s="1"/>
      <c r="B29" s="1"/>
      <c r="C29" s="1" t="s">
        <v>18</v>
      </c>
      <c r="D29" s="7">
        <f>H9</f>
        <v>3200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23.25" customHeight="1">
      <c r="A30" s="1"/>
      <c r="B30" s="1"/>
      <c r="C30" s="1" t="s">
        <v>19</v>
      </c>
      <c r="D30" s="7">
        <f>I9</f>
        <v>3599.9999999999995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23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23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23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3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23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23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23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23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23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23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23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23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23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23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23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23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23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23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23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23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23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23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23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23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23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23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23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23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23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23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23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23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23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23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23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23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23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23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23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23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23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23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23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23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23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23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23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23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23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23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23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23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23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23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23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23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23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23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23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23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23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23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23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23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23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23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23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23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23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23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23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23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23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23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23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23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23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23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23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23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23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23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23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23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23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23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23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23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23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23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23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23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23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23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23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23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23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23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23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23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23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23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23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23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23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23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23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23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23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23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23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23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23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23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23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23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23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23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23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23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23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23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23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23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23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23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23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23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23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23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23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23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23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23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23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23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23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23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23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23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23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23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23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23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23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23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23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23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23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23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23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23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23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23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23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23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23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23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23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23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23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23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23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23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23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23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23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23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23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23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23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23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23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23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23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23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23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23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23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23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23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23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23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23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23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23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23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23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23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23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23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23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23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23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23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23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23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23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23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23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23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23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23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23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23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23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23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23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23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23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23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23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23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23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23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23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23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23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23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23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23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23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23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23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23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23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23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23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23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23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23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23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23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23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23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23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23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23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23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23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23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23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23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23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23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23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23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23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23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ht="23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23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23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23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23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23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23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23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23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ht="23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ht="23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ht="23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23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ht="23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ht="23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23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ht="23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ht="23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23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ht="23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ht="23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23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ht="23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23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ht="23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ht="23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ht="23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ht="23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ht="23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ht="23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ht="23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ht="23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ht="23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ht="23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23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ht="23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ht="23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ht="23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ht="23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ht="23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ht="23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ht="23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ht="23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ht="23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ht="23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ht="23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ht="23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ht="23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ht="23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ht="23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ht="23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ht="23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ht="23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ht="23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ht="23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ht="23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ht="23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ht="23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ht="23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ht="23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23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ht="23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ht="23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ht="23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ht="23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ht="23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ht="23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23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23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ht="23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ht="23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ht="23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ht="23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ht="23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ht="23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ht="23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ht="23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ht="23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ht="23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ht="23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ht="23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ht="23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23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ht="23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ht="23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ht="23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23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ht="23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ht="23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ht="23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ht="23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ht="23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ht="23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ht="23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ht="23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ht="23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ht="23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ht="23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ht="23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ht="23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ht="23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ht="23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ht="23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ht="23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ht="23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ht="23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ht="23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ht="23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ht="23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ht="23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ht="23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ht="23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23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ht="23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ht="23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ht="23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ht="23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ht="23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ht="23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ht="23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ht="23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ht="23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23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ht="23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ht="23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ht="23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ht="23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ht="23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ht="23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ht="23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ht="23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ht="23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ht="23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ht="23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ht="23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ht="23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ht="23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ht="23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23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ht="23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ht="23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ht="23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ht="23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ht="23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ht="23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ht="23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ht="23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23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ht="23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ht="23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ht="23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ht="23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ht="23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ht="23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23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ht="23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ht="23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ht="23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ht="23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ht="23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ht="23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23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23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23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23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ht="23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ht="23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ht="23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ht="23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ht="23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ht="23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ht="23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ht="23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ht="23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23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23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ht="23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ht="23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ht="23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ht="23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ht="23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ht="23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ht="23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ht="23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ht="23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ht="23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ht="23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ht="23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ht="23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ht="23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23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ht="23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ht="23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ht="23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23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ht="23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ht="23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ht="23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ht="23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ht="23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ht="23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ht="23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23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ht="23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ht="23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ht="23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ht="23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ht="23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ht="23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ht="23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23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ht="23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ht="23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ht="23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ht="23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ht="23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23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ht="23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23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ht="23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ht="23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ht="23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ht="23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ht="23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ht="23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ht="23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23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ht="23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ht="23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ht="23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ht="23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ht="23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ht="23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ht="23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23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ht="23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ht="23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ht="23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ht="23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ht="23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ht="23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ht="23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23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ht="23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ht="23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ht="23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ht="23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ht="23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ht="23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23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23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23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23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23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ht="23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ht="23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ht="23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ht="23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23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ht="23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ht="23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ht="23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ht="23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ht="23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ht="23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ht="23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23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ht="23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23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ht="23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ht="23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ht="23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ht="23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ht="23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ht="23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ht="23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ht="23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ht="23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ht="23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ht="23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ht="23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ht="23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23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ht="23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23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ht="23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ht="23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ht="23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ht="23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ht="23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23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ht="23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ht="23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ht="23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23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23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23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ht="23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23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23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ht="23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23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ht="23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ht="23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ht="23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ht="23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ht="23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ht="23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ht="23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ht="23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ht="23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ht="23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ht="23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ht="23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23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ht="23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ht="23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ht="23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ht="23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ht="23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23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ht="23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23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ht="23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ht="23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ht="23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ht="23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ht="23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ht="23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ht="23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23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ht="23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ht="23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ht="23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ht="23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ht="23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ht="23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ht="23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23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ht="23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ht="23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ht="23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ht="23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ht="23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ht="23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ht="23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23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ht="23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ht="23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ht="23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ht="23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ht="23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ht="23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ht="23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23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ht="23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ht="23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ht="23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ht="23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ht="23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ht="23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23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ht="23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ht="23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ht="23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23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ht="23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ht="23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ht="23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ht="23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ht="23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ht="23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23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ht="23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ht="23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ht="23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ht="23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ht="23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ht="23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ht="23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ht="23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ht="23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ht="23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ht="23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ht="23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ht="23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ht="23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ht="23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ht="23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ht="23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ht="23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ht="23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ht="23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ht="23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ht="23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ht="23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ht="23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ht="23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23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ht="23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ht="23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23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ht="23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ht="23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ht="23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ht="23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ht="23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ht="23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ht="23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ht="23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ht="23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ht="23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ht="23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ht="23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ht="23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23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ht="23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ht="23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ht="23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ht="23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ht="23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ht="23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ht="23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ht="23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23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ht="23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ht="23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ht="23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ht="23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ht="23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ht="23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ht="23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ht="23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ht="23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23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23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23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23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23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23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ht="23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ht="23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ht="23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23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23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23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23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ht="23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ht="23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ht="23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23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ht="23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ht="23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23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ht="23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ht="23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ht="23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ht="23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ht="23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ht="23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ht="23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23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ht="23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ht="23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ht="23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ht="23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ht="23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ht="23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ht="23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23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ht="23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ht="23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ht="23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ht="23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ht="23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ht="23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23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23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ht="23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ht="23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ht="23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ht="23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ht="23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ht="23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ht="23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ht="23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ht="23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ht="23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ht="23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ht="23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ht="23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ht="23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ht="23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ht="23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23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ht="23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ht="23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ht="23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ht="23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ht="23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ht="23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ht="23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ht="23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ht="23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ht="23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ht="23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ht="23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ht="23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ht="23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ht="23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ht="23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ht="23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ht="23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ht="23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ht="23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ht="23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ht="23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ht="23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ht="23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ht="23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ht="23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ht="23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ht="23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ht="23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ht="23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ht="23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ht="23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ht="23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ht="23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ht="23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ht="23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ht="23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ht="23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ht="23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ht="23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ht="23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ht="23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ht="23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ht="23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ht="23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ht="23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ht="23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ht="23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ht="23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ht="23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ht="23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ht="23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ht="23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ht="23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ht="23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ht="23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ht="23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ht="23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ht="23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ht="23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ht="23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ht="23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ht="23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ht="23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ht="23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ht="23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ht="23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ht="23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ht="23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ht="23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ht="23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ht="23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ht="23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ht="23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ht="23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ht="23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ht="23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ht="23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ht="23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ht="23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ht="23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ht="23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ht="23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ht="23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ht="23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ht="23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ht="23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ht="23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ht="23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ht="23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ht="23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ht="23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ht="23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ht="23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23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ht="23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ht="23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ht="23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ht="23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ht="23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ht="23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ht="23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ht="23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ht="23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ht="23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ht="23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ht="23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ht="23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ht="23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ht="23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23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ht="23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ht="23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ht="23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ht="23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ht="23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ht="23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ht="23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ht="23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ht="23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ht="23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ht="23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ht="23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ht="23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ht="23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ht="23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ht="23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ht="23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ht="23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ht="23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ht="23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ht="23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ht="23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ht="23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ht="23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ht="23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ht="23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ht="23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ht="23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ht="23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ht="23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ht="23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ht="23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ht="23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ht="23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ht="23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ht="23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ht="23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ht="23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ht="23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ht="23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ht="23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ht="23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ht="23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ht="23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ht="23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ht="23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ht="23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ht="23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ht="23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ht="23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ht="23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ht="23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ht="23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ht="23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ht="23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ht="23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ht="23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ht="23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ht="23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ht="23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ht="23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ht="23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ht="23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ht="23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ht="23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ht="23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ht="23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ht="23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ht="23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ht="23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ht="23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ht="23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ht="23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ht="23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ht="23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ht="23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ht="23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ht="23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ht="23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ht="23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ht="23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ht="23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ht="23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ht="23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ht="23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ht="23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ht="23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ht="23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ht="23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ht="23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ht="23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ht="23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ht="23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ht="23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ht="23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ht="23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ht="23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 ht="23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 ht="23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 ht="23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 ht="23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 ht="23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 ht="23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 ht="23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 ht="23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 ht="23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 ht="23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 ht="23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1:18" ht="23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1:18" ht="23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</row>
    <row r="996" spans="1:18" ht="23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</row>
    <row r="997" spans="1:18" ht="23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</row>
    <row r="998" spans="1:18" ht="23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</row>
    <row r="999" spans="1:18" ht="23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</row>
    <row r="1000" spans="1:18" ht="23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</row>
    <row r="1001" spans="1:18" ht="23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</row>
  </sheetData>
  <sheetProtection algorithmName="SHA-512" hashValue="apXHm4lEzxFzC3sNWK9Ta29jSwtmOZSWCrm9lFk+M7Xt6RNKVTvxmRGtBdeQhNf4LT1iu+eUWC/i4f6EOHMWXw==" saltValue="AgyDifMKdOUJK7Yqm0ZQKg==" spinCount="100000" sheet="1" objects="1" scenarios="1"/>
  <mergeCells count="6">
    <mergeCell ref="C17:G18"/>
    <mergeCell ref="C4:D4"/>
    <mergeCell ref="E4:E11"/>
    <mergeCell ref="F4:I4"/>
    <mergeCell ref="C5:D5"/>
    <mergeCell ref="B2:I2"/>
  </mergeCells>
  <hyperlinks>
    <hyperlink ref="C17" r:id="rId1" display="Abra sua conta com a EQI Investimentos e comece agora a investir em Fundos Imobiliarios ➔" xr:uid="{00000000-0004-0000-0000-000000000000}"/>
    <hyperlink ref="C17:G18" r:id="rId2" display="Conheça as oportunidades de invstimento em REAL ESTATE em São Paulo e começe a investir na valorização do patrimônio e depois no aluguel ➔" xr:uid="{B1393094-A433-4B9F-9C06-A7BC1D1652AF}"/>
  </hyperlinks>
  <printOptions horizontalCentered="1"/>
  <pageMargins left="0.31496062992125984" right="0.31496062992125984" top="0.78740157480314965" bottom="0.78740157480314965" header="0" footer="0"/>
  <pageSetup scale="72" orientation="landscape" r:id="rId3"/>
  <drawing r:id="rId4"/>
  <tableParts count="2"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Imoveis x FIIs</vt:lpstr>
      <vt:lpstr>'Imoveis x FIIs'!Area_de_impressao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Borges</dc:creator>
  <cp:lastModifiedBy>PAULO JINKINGS</cp:lastModifiedBy>
  <cp:lastPrinted>2024-10-17T16:01:57Z</cp:lastPrinted>
  <dcterms:created xsi:type="dcterms:W3CDTF">2022-07-27T19:10:11Z</dcterms:created>
  <dcterms:modified xsi:type="dcterms:W3CDTF">2024-10-17T16:03:24Z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0x0101001D9B110456DD90488848F134019EC982</vt:lpwstr>
  </property>
  <property fmtid="{D5CDD505-2E9C-101B-9397-08002B2CF9AE}" pid="3" name="MediaServiceImageTags">
    <vt:lpwstr/>
  </property>
  <property fmtid="{D5CDD505-2E9C-101B-9397-08002B2CF9AE}" pid="4" name="EcoUpdateId">
    <vt:lpwstr>1391800841</vt:lpwstr>
  </property>
  <property fmtid="{D5CDD505-2E9C-101B-9397-08002B2CF9AE}" pid="5" name="EcoUpdateMessage">
    <vt:lpwstr>2024/02/07-19:20:41</vt:lpwstr>
  </property>
  <property fmtid="{D5CDD505-2E9C-101B-9397-08002B2CF9AE}" pid="6" name="EcoUpdateStatus">
    <vt:lpwstr>2024-02-06=BRA:St,ME,Fd,TP;USA:St,ME;ARG:St,ME,Fd,TP;MEX:St,ME,Fd,TP;CHL:St,ME,Fd;PER:St,ME,Fd;SAU:St|2022-10-17=USA:TP|2021-11-17=CHL:TP|2014-02-26=VEN:St|2002-11-08=JPN:St|2024-02-05=GBR:St,ME;COL:St,ME;PER:TP|2016-08-18=NNN:St|2024-02-02=COL:Fd|2007-01-31=ESP:St|2003-01-29=CHN:St|2003-01-28=TWN:St|2003-01-30=HKG:St;KOR:St|2023-01-19=OTH:St|2023-08-29=PAN:St</vt:lpwstr>
  </property>
</Properties>
</file>